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<sst xmlns="http://schemas.openxmlformats.org/spreadsheetml/2006/main" count="32" uniqueCount="32">
  <si>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</si>
  <si>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ZCA042</t>
  </si>
  <si>
    <t xml:space="preserve">Ud</t>
  </si>
  <si>
    <t xml:space="preserve">Acumulador de agua a gas, de condensación.</t>
  </si>
  <si>
    <r>
      <rPr>
        <b/>
        <sz val="7.80"/>
        <color rgb="FF000000"/>
        <rFont val="A"/>
        <family val="2"/>
      </rPr>
      <t xml:space="preserve">Rehabilitación energética de edificio mediante la colocación, en sustitución de equipo existente, de termoacumulador a gas butano y propano, de condensación, para el servicio de agua caliente, de suelo, cámara de combustión estanca y tiro forzado, capacidad útil 129 l, diámetro 560 mm, altura 1270 mm, potencia útil 36 kW</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</si>
  <si>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</si>
  <si>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</si>
  <si>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</si>
  <si>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</si>
  <si>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</si>
  <si>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</si>
  <si>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mt38agc060e</t>
  </si>
  <si>
    <t xml:space="preserve">Ud</t>
  </si>
  <si>
    <t xml:space="preserve">Termoacumulador a gas butano y propano, de condensación, para el servicio de agua caliente, de suelo, cámara de combustión estanca y tiro forzado, capacidad útil 129 l, diámetro 560 mm, altura 1270 mm, potencia útil 36 kW, quemador de premezcla con baja emisión de NOx, encendido electrónico, cuba de acero inoxidable, aislamiento térmico de 50 mm de espesor de espuma de poliuretano libre de CFC, panel de control con diagnóstico y lectura digital de la temperatura y el estado, válvula de vaciado y grupo de seguridad.</t>
  </si>
  <si>
    <t xml:space="preserve">mt37sve010d</t>
  </si>
  <si>
    <t xml:space="preserve">Ud</t>
  </si>
  <si>
    <t xml:space="preserve">Válvula de esfera de latón niquelado para roscar de 1".</t>
  </si>
  <si>
    <t xml:space="preserve">mt38www011</t>
  </si>
  <si>
    <t xml:space="preserve">Ud</t>
  </si>
  <si>
    <t xml:space="preserve">Material auxiliar para instalaciones de agua caliente</t>
  </si>
  <si>
    <t xml:space="preserve">mo004</t>
  </si>
  <si>
    <t xml:space="preserve">h</t>
  </si>
  <si>
    <t xml:space="preserve">Instalador de calefacción.</t>
  </si>
  <si>
    <t xml:space="preserve">mo103</t>
  </si>
  <si>
    <t xml:space="preserve">h</t>
  </si>
  <si>
    <t xml:space="preserve">Principiante de instalador de calefacción.</t>
  </si>
  <si>
    <t xml:space="preserve">%</t>
  </si>
  <si>
    <t xml:space="preserve">Medios auxiliares</t>
  </si>
  <si>
    <t xml:space="preserve">%</t>
  </si>
  <si>
    <t xml:space="preserve">Costes indirectos</t>
  </si>
  <si>
    <t xml:space="preserve">Coste de mantenimiento decenal: $ 5.788,03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</si>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</sst>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10" customWidth="1"/>
    <col min="4" max="4" width="21.42" customWidth="1"/>
    <col min="5" max="5" width="30.31" customWidth="1"/>
    <col min="6" max="6" width="11.22" customWidth="1"/>
    <col min="7" max="7" width="3.64" customWidth="1"/>
    <col min="8" max="8" width="2.77" customWidth="1"/>
    <col min="9" max="9" width="11.95" customWidth="1"/>
    <col min="10" max="10" width="1.60" customWidth="1"/>
    <col min="11" max="11" width="13.11"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69.60" thickBot="1" customHeight="1">
      <c r="A8" s="10" t="s">
        <v>11</v>
      </c>
      <c r="B8" s="12" t="s">
        <v>12</v>
      </c>
      <c r="C8" s="10" t="s">
        <v>13</v>
      </c>
      <c r="D8" s="10"/>
      <c r="E8" s="10"/>
      <c r="F8" s="10"/>
      <c r="G8" s="14">
        <v>1.000000</v>
      </c>
      <c r="H8" s="14"/>
      <c r="I8" s="16">
        <v>8131.800000</v>
      </c>
      <c r="J8" s="16"/>
      <c r="K8" s="16">
        <f ca="1">ROUND(INDIRECT(ADDRESS(ROW()+(0), COLUMN()+(-4), 1))*INDIRECT(ADDRESS(ROW()+(0), COLUMN()+(-2), 1)), 2)</f>
        <v>8131.800000</v>
      </c>
    </row>
    <row r="9" spans="1:11" ht="12.00" thickBot="1" customHeight="1">
      <c r="A9" s="17" t="s">
        <v>14</v>
      </c>
      <c r="B9" s="18" t="s">
        <v>15</v>
      </c>
      <c r="C9" s="17" t="s">
        <v>16</v>
      </c>
      <c r="D9" s="17"/>
      <c r="E9" s="17"/>
      <c r="F9" s="17"/>
      <c r="G9" s="19">
        <v>2.000000</v>
      </c>
      <c r="H9" s="19"/>
      <c r="I9" s="20">
        <v>14.670000</v>
      </c>
      <c r="J9" s="20"/>
      <c r="K9" s="20">
        <f ca="1">ROUND(INDIRECT(ADDRESS(ROW()+(0), COLUMN()+(-4), 1))*INDIRECT(ADDRESS(ROW()+(0), COLUMN()+(-2), 1)), 2)</f>
        <v>29.340000</v>
      </c>
    </row>
    <row r="10" spans="1:11" ht="12.00" thickBot="1" customHeight="1">
      <c r="A10" s="17" t="s">
        <v>17</v>
      </c>
      <c r="B10" s="18" t="s">
        <v>18</v>
      </c>
      <c r="C10" s="17" t="s">
        <v>19</v>
      </c>
      <c r="D10" s="17"/>
      <c r="E10" s="17"/>
      <c r="F10" s="17"/>
      <c r="G10" s="19">
        <v>1.000000</v>
      </c>
      <c r="H10" s="19"/>
      <c r="I10" s="20">
        <v>2.170000</v>
      </c>
      <c r="J10" s="20"/>
      <c r="K10" s="20">
        <f ca="1">ROUND(INDIRECT(ADDRESS(ROW()+(0), COLUMN()+(-4), 1))*INDIRECT(ADDRESS(ROW()+(0), COLUMN()+(-2), 1)), 2)</f>
        <v>2.170000</v>
      </c>
    </row>
    <row r="11" spans="1:11" ht="12.00" thickBot="1" customHeight="1">
      <c r="A11" s="17" t="s">
        <v>20</v>
      </c>
      <c r="B11" s="18" t="s">
        <v>21</v>
      </c>
      <c r="C11" s="17" t="s">
        <v>22</v>
      </c>
      <c r="D11" s="17"/>
      <c r="E11" s="17"/>
      <c r="F11" s="17"/>
      <c r="G11" s="19">
        <v>4.649000</v>
      </c>
      <c r="H11" s="19"/>
      <c r="I11" s="20">
        <v>7.940000</v>
      </c>
      <c r="J11" s="20"/>
      <c r="K11" s="20">
        <f ca="1">ROUND(INDIRECT(ADDRESS(ROW()+(0), COLUMN()+(-4), 1))*INDIRECT(ADDRESS(ROW()+(0), COLUMN()+(-2), 1)), 2)</f>
        <v>36.910000</v>
      </c>
    </row>
    <row r="12" spans="1:11" ht="12.00" thickBot="1" customHeight="1">
      <c r="A12" s="17" t="s">
        <v>23</v>
      </c>
      <c r="B12" s="21" t="s">
        <v>24</v>
      </c>
      <c r="C12" s="22" t="s">
        <v>25</v>
      </c>
      <c r="D12" s="22"/>
      <c r="E12" s="22"/>
      <c r="F12" s="22"/>
      <c r="G12" s="23">
        <v>4.649000</v>
      </c>
      <c r="H12" s="23"/>
      <c r="I12" s="24">
        <v>4.850000</v>
      </c>
      <c r="J12" s="24"/>
      <c r="K12" s="24">
        <f ca="1">ROUND(INDIRECT(ADDRESS(ROW()+(0), COLUMN()+(-4), 1))*INDIRECT(ADDRESS(ROW()+(0), COLUMN()+(-2), 1)), 2)</f>
        <v>22.550000</v>
      </c>
    </row>
    <row r="13" spans="1:11" ht="12.00" thickBot="1" customHeight="1">
      <c r="A13" s="17"/>
      <c r="B13" s="12" t="s">
        <v>26</v>
      </c>
      <c r="C13" s="10" t="s">
        <v>27</v>
      </c>
      <c r="D13" s="10"/>
      <c r="E13" s="10"/>
      <c r="F13" s="10"/>
      <c r="G13" s="14">
        <v>2.000000</v>
      </c>
      <c r="H13" s="14"/>
      <c r="I13" s="16">
        <f ca="1">ROUND(SUM(INDIRECT(ADDRESS(ROW()+(-1), COLUMN()+(2), 1)),INDIRECT(ADDRESS(ROW()+(-2), COLUMN()+(2), 1)),INDIRECT(ADDRESS(ROW()+(-3), COLUMN()+(2), 1)),INDIRECT(ADDRESS(ROW()+(-4), COLUMN()+(2), 1)),INDIRECT(ADDRESS(ROW()+(-5), COLUMN()+(2), 1))), 2)</f>
        <v>8222.770000</v>
      </c>
      <c r="J13" s="16"/>
      <c r="K13" s="16">
        <f ca="1">ROUND(INDIRECT(ADDRESS(ROW()+(0), COLUMN()+(-4), 1))*INDIRECT(ADDRESS(ROW()+(0), COLUMN()+(-2), 1))/100, 2)</f>
        <v>164.460000</v>
      </c>
    </row>
    <row r="14" spans="1:11" ht="12.00" thickBot="1" customHeight="1">
      <c r="A14" s="22"/>
      <c r="B14" s="21" t="s">
        <v>28</v>
      </c>
      <c r="C14" s="22" t="s">
        <v>29</v>
      </c>
      <c r="D14" s="22"/>
      <c r="E14" s="22"/>
      <c r="F14" s="22"/>
      <c r="G14" s="23">
        <v>3.000000</v>
      </c>
      <c r="H14" s="23"/>
      <c r="I14" s="24">
        <f ca="1">ROUND(SUM(INDIRECT(ADDRESS(ROW()+(-1), COLUMN()+(2), 1)),INDIRECT(ADDRESS(ROW()+(-2), COLUMN()+(2), 1)),INDIRECT(ADDRESS(ROW()+(-3), COLUMN()+(2), 1)),INDIRECT(ADDRESS(ROW()+(-4), COLUMN()+(2), 1)),INDIRECT(ADDRESS(ROW()+(-5), COLUMN()+(2), 1)),INDIRECT(ADDRESS(ROW()+(-6), COLUMN()+(2), 1))), 2)</f>
        <v>8387.230000</v>
      </c>
      <c r="J14" s="24"/>
      <c r="K14" s="24">
        <f ca="1">ROUND(INDIRECT(ADDRESS(ROW()+(0), COLUMN()+(-4), 1))*INDIRECT(ADDRESS(ROW()+(0), COLUMN()+(-2), 1))/100, 2)</f>
        <v>251.620000</v>
      </c>
    </row>
    <row r="15" spans="1:11" ht="12.00" thickBot="1" customHeight="1">
      <c r="A15" s="6" t="s">
        <v>30</v>
      </c>
      <c r="B15" s="7"/>
      <c r="C15" s="7"/>
      <c r="D15" s="7"/>
      <c r="E15" s="7"/>
      <c r="F15" s="7"/>
      <c r="G15" s="25"/>
      <c r="H15" s="25"/>
      <c r="I15" s="6" t="s">
        <v>31</v>
      </c>
      <c r="J15" s="6"/>
      <c r="K15" s="26">
        <f ca="1">ROUND(SUM(INDIRECT(ADDRESS(ROW()+(-1), COLUMN()+(0), 1)),INDIRECT(ADDRESS(ROW()+(-2), COLUMN()+(0), 1)),INDIRECT(ADDRESS(ROW()+(-3), COLUMN()+(0), 1)),INDIRECT(ADDRESS(ROW()+(-4), COLUMN()+(0), 1)),INDIRECT(ADDRESS(ROW()+(-5), COLUMN()+(0), 1)),INDIRECT(ADDRESS(ROW()+(-6), COLUMN()+(0), 1)),INDIRECT(ADDRESS(ROW()+(-7), COLUMN()+(0), 1))), 2)</f>
        <v>8638.850000</v>
      </c>
    </row>
  </sheetData>
  <mergeCells count="33">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